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Varsayımlar" sheetId="2" state="visible" r:id="rId2"/>
    <sheet xmlns:r="http://schemas.openxmlformats.org/officeDocument/2006/relationships" name="Kanal Planı" sheetId="3" state="visible" r:id="rId3"/>
    <sheet xmlns:r="http://schemas.openxmlformats.org/officeDocument/2006/relationships" name="Aylık Dağılım" sheetId="4" state="visible" r:id="rId4"/>
    <sheet xmlns:r="http://schemas.openxmlformats.org/officeDocument/2006/relationships" name="Aylık Taki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 &quot;₺&quot;"/>
    <numFmt numFmtId="165" formatCode="0.00&quot;x&quot;"/>
    <numFmt numFmtId="166" formatCode="0.0%"/>
    <numFmt numFmtId="167" formatCode="#,##0 &quot;₺&quot;;[Red]-#,##0 &quot;₺&quot;;&quot;0 ₺&quot;"/>
    <numFmt numFmtId="168" formatCode="0.0"/>
    <numFmt numFmtId="169" formatCode="#,##0;[Red]-#,##0"/>
  </numFmts>
  <fonts count="11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  <font>
      <name val="Arial"/>
      <b val="1"/>
      <color rgb="00C2410C"/>
      <sz val="12"/>
    </font>
    <font>
      <name val="Arial"/>
      <b val="1"/>
      <color rgb="00B91C1C"/>
      <sz val="10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4" fontId="6" fillId="2" borderId="1" applyAlignment="1" pivotButton="0" quotePrefix="0" xfId="0">
      <alignment horizontal="right" vertical="center"/>
    </xf>
    <xf numFmtId="0" fontId="2" fillId="0" borderId="1" applyAlignment="1" pivotButton="0" quotePrefix="0" xfId="0">
      <alignment vertical="top" wrapText="1"/>
    </xf>
    <xf numFmtId="9" fontId="6" fillId="2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9" fillId="0" borderId="0" pivotButton="0" quotePrefix="0" xfId="0"/>
    <xf numFmtId="164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vertical="center"/>
    </xf>
    <xf numFmtId="9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10" fillId="0" borderId="1" applyAlignment="1" pivotButton="0" quotePrefix="0" xfId="0">
      <alignment vertical="center"/>
    </xf>
    <xf numFmtId="0" fontId="6" fillId="2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166" fontId="5" fillId="4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center" vertical="center"/>
    </xf>
    <xf numFmtId="9" fontId="6" fillId="2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3" fontId="4" fillId="0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3" fontId="6" fillId="2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"Varsayımlar" sayfasında yıllık ciro hedefinizi, ortalama sipariş tutarınızı, brüt kâr marjınızı ve yıllık pazarlama bütçenizi girin. Başabaş ROAS ve gerekli sipariş sayısı otomatik hesaplanır.</t>
        </is>
      </c>
    </row>
    <row r="5" ht="32" customHeight="1">
      <c r="A5" s="3" t="n">
        <v>2</v>
      </c>
      <c r="B5" s="4" t="inlineStr">
        <is>
          <t>"Kanal Planı" sayfasında her kanal için yıllık bütçeyi yazın ve katmanını seçin (Temel: talebi korur, Büyüme: işe yarayanı ölçekler, Deneme: yeni fikirleri test eder).</t>
        </is>
      </c>
    </row>
    <row r="6" ht="32" customHeight="1">
      <c r="A6" s="3" t="n">
        <v>3</v>
      </c>
      <c r="B6" s="4" t="inlineStr">
        <is>
          <t>"Aylık Dağılım" sayfasında aylık ağırlıkları kendi satış eğrinize göre güncelleyin (toplam %100 olmalı); her kanalın aylık bütçesi otomatik çıkar.</t>
        </is>
      </c>
    </row>
    <row r="7" ht="32" customHeight="1">
      <c r="A7" s="3" t="n">
        <v>4</v>
      </c>
      <c r="B7" s="4" t="inlineStr">
        <is>
          <t>"Aylık Takip" sayfasına her ay kanal bazında gerçekleşen harcamayı, geliri ve sonuç adedini girin; sapma, ROAS ve CPA otomatik hesaplanır.</t>
        </is>
      </c>
    </row>
    <row r="8" ht="32" customHeight="1">
      <c r="A8" s="3" t="n">
        <v>5</v>
      </c>
      <c r="B8" s="4" t="inlineStr">
        <is>
          <t>Sayılar örnek varsayımlardır, sektör ortalaması değildir. Dağılımı (%60 / %30 / %10) ve ağırlıkları kendi verilerinizle ayarlayın; planı çeyrek çeyrek gözden geçirin.</t>
        </is>
      </c>
    </row>
    <row r="10">
      <c r="B10" s="5" t="inlineStr">
        <is>
          <t>Renk anlamları</t>
        </is>
      </c>
    </row>
    <row r="11">
      <c r="B11" s="6" t="inlineStr">
        <is>
          <t>Mavi yazı + açık sarı zemin: doldurmanız gereken hücreler.</t>
        </is>
      </c>
    </row>
    <row r="12">
      <c r="B12" s="7" t="inlineStr">
        <is>
          <t>Siyah yazı: formül; değiştirmeyin.</t>
        </is>
      </c>
    </row>
    <row r="13">
      <c r="B13" s="2" t="inlineStr">
        <is>
          <t>Gri italik: açıklama ya da örnek notu.</t>
        </is>
      </c>
    </row>
    <row r="15">
      <c r="B15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70" customWidth="1" min="4" max="4"/>
  </cols>
  <sheetData>
    <row r="1">
      <c r="A1" s="1" t="inlineStr">
        <is>
          <t>Varsayımlar</t>
        </is>
      </c>
    </row>
    <row r="2">
      <c r="A2" s="2" t="inlineStr">
        <is>
          <t>Mavi hücreleri kendi rakamlarınızla değiştirin.</t>
        </is>
      </c>
    </row>
    <row r="4" ht="30" customHeight="1">
      <c r="A4" s="9" t="inlineStr">
        <is>
          <t>Kalem</t>
        </is>
      </c>
      <c r="B4" s="9" t="inlineStr">
        <is>
          <t>Değer</t>
        </is>
      </c>
      <c r="C4" s="9" t="inlineStr">
        <is>
          <t>Açıklama</t>
        </is>
      </c>
    </row>
    <row r="5">
      <c r="A5" s="10" t="inlineStr">
        <is>
          <t>Yıllık dijital kanal ciro hedefi (₺)</t>
        </is>
      </c>
      <c r="B5" s="11" t="n">
        <v>1200000</v>
      </c>
      <c r="C5" s="12" t="inlineStr">
        <is>
          <t>Dijital kanallardan beklenen yıllık ciro</t>
        </is>
      </c>
    </row>
    <row r="6">
      <c r="A6" s="10" t="inlineStr">
        <is>
          <t>Ortalama sipariş tutarı (₺)</t>
        </is>
      </c>
      <c r="B6" s="11" t="n">
        <v>1000</v>
      </c>
      <c r="C6" s="12" t="inlineStr">
        <is>
          <t>Bir müşterinin ortalama harcaması</t>
        </is>
      </c>
    </row>
    <row r="7">
      <c r="A7" s="10" t="inlineStr">
        <is>
          <t>Brüt kâr marjı</t>
        </is>
      </c>
      <c r="B7" s="13" t="n">
        <v>0.3</v>
      </c>
      <c r="C7" s="12" t="inlineStr">
        <is>
          <t>Satış fiyatından ürün/hizmet maliyeti düşüldükten sonra kalan oran</t>
        </is>
      </c>
    </row>
    <row r="8">
      <c r="A8" s="10" t="inlineStr">
        <is>
          <t>Gerekli sipariş sayısı</t>
        </is>
      </c>
      <c r="B8" s="14">
        <f>IFERROR(B5/B6,0)</f>
        <v/>
      </c>
      <c r="C8" s="12" t="inlineStr">
        <is>
          <t>Ciro hedefi ÷ ortalama sipariş tutarı</t>
        </is>
      </c>
    </row>
    <row r="9">
      <c r="A9" s="10" t="inlineStr">
        <is>
          <t>Başabaş ROAS</t>
        </is>
      </c>
      <c r="B9" s="15">
        <f>IFERROR(1/B7,0)</f>
        <v/>
      </c>
      <c r="C9" s="12" t="inlineStr">
        <is>
          <t>1 ÷ brüt kâr marjı: bunun altındaki ROAS reklamda zarar yazar</t>
        </is>
      </c>
    </row>
    <row r="10">
      <c r="A10" s="10" t="inlineStr">
        <is>
          <t>Yıllık pazarlama bütçesi (₺)</t>
        </is>
      </c>
      <c r="B10" s="11" t="n">
        <v>240000</v>
      </c>
      <c r="C10" s="12" t="inlineStr">
        <is>
          <t>Tüm kanallara ayrılacak toplam bütçe</t>
        </is>
      </c>
    </row>
    <row r="11">
      <c r="A11" s="10" t="inlineStr">
        <is>
          <t>Bütçenin ciroya oranı</t>
        </is>
      </c>
      <c r="B11" s="16">
        <f>IFERROR(B10/B5,0)</f>
        <v/>
      </c>
      <c r="C11" s="12" t="inlineStr">
        <is>
          <t>Yıllık bütçe ÷ ciro hedefi</t>
        </is>
      </c>
    </row>
    <row r="12">
      <c r="A12" s="17" t="inlineStr">
        <is>
          <t>Bütçe katmanları</t>
        </is>
      </c>
    </row>
    <row r="13" ht="30" customHeight="1">
      <c r="A13" s="9" t="inlineStr">
        <is>
          <t>Katman</t>
        </is>
      </c>
      <c r="B13" s="9" t="inlineStr">
        <is>
          <t>Pay</t>
        </is>
      </c>
      <c r="C13" s="9" t="inlineStr">
        <is>
          <t>Tutar (₺)</t>
        </is>
      </c>
      <c r="D13" s="9" t="inlineStr">
        <is>
          <t>Açıklama</t>
        </is>
      </c>
    </row>
    <row r="14">
      <c r="A14" s="10" t="inlineStr">
        <is>
          <t>Temel</t>
        </is>
      </c>
      <c r="B14" s="13" t="n">
        <v>0.6</v>
      </c>
      <c r="C14" s="18">
        <f>B14*$B$10</f>
        <v/>
      </c>
      <c r="D14" s="12" t="inlineStr">
        <is>
          <t>Mevcut talebi korur: marka/hizmet aramaları, SEO, bakım, e-posta</t>
        </is>
      </c>
    </row>
    <row r="15">
      <c r="A15" s="10" t="inlineStr">
        <is>
          <t>Büyüme</t>
        </is>
      </c>
      <c r="B15" s="13" t="n">
        <v>0.3</v>
      </c>
      <c r="C15" s="18">
        <f>B15*$B$10</f>
        <v/>
      </c>
      <c r="D15" s="12" t="inlineStr">
        <is>
          <t>İşe yarayan kanalı ölçekler: başarılı kampanyalar, yeni içerik</t>
        </is>
      </c>
    </row>
    <row r="16">
      <c r="A16" s="10" t="inlineStr">
        <is>
          <t>Deneme</t>
        </is>
      </c>
      <c r="B16" s="13" t="n">
        <v>0.1</v>
      </c>
      <c r="C16" s="18">
        <f>B16*$B$10</f>
        <v/>
      </c>
      <c r="D16" s="12" t="inlineStr">
        <is>
          <t>Yeni kanal ve fikirleri küçük ve süre sınırlı test eder</t>
        </is>
      </c>
    </row>
    <row r="17">
      <c r="A17" s="19" t="inlineStr">
        <is>
          <t>Toplam</t>
        </is>
      </c>
      <c r="B17" s="20">
        <f>SUM(B14:B16)</f>
        <v/>
      </c>
      <c r="C17" s="21">
        <f>SUM(C14:C16)</f>
        <v/>
      </c>
      <c r="D17" s="22">
        <f>IF(ROUND(B17,4)=1,"Paylar toplamı %100: tamam","Uyarı: paylar toplamı %100 olmalı")</f>
        <v/>
      </c>
    </row>
    <row r="19">
      <c r="A19" s="8" t="inlineStr">
        <is>
          <t>Kaynak: değerler örnek varsayımlardır (Soft Ajans blog yazısındaki kurgusal hesap). Sektör ortalaması değildir.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18" customWidth="1" min="4" max="4"/>
    <col width="58" customWidth="1" min="5" max="5"/>
  </cols>
  <sheetData>
    <row r="1">
      <c r="A1" s="1" t="inlineStr">
        <is>
          <t>Kanal Planı</t>
        </is>
      </c>
    </row>
    <row r="2">
      <c r="A2" s="2" t="inlineStr">
        <is>
          <t>Her kanalın yıllık bütçesini ve katmanını girin.</t>
        </is>
      </c>
    </row>
    <row r="4" ht="30" customHeight="1">
      <c r="A4" s="9" t="inlineStr">
        <is>
          <t>Kanal</t>
        </is>
      </c>
      <c r="B4" s="9" t="inlineStr">
        <is>
          <t>Katman</t>
        </is>
      </c>
      <c r="C4" s="9" t="inlineStr">
        <is>
          <t>Yıllık bütçe (₺)</t>
        </is>
      </c>
      <c r="D4" s="9" t="inlineStr">
        <is>
          <t>Toplamdaki pay</t>
        </is>
      </c>
      <c r="E4" s="9" t="inlineStr">
        <is>
          <t>Not</t>
        </is>
      </c>
    </row>
    <row r="5">
      <c r="A5" s="23" t="inlineStr">
        <is>
          <t>Google Ads</t>
        </is>
      </c>
      <c r="B5" s="24" t="inlineStr">
        <is>
          <t>Temel</t>
        </is>
      </c>
      <c r="C5" s="11" t="n">
        <v>60000</v>
      </c>
      <c r="D5" s="25">
        <f>IFERROR(C5/$C$15,"")</f>
        <v/>
      </c>
      <c r="E5" s="26" t="inlineStr">
        <is>
          <t>Reklam harcaması + yönetim bedeli ayrı yazılabilir</t>
        </is>
      </c>
    </row>
    <row r="6">
      <c r="A6" s="23" t="inlineStr">
        <is>
          <t>SEO</t>
        </is>
      </c>
      <c r="B6" s="24" t="inlineStr">
        <is>
          <t>Temel</t>
        </is>
      </c>
      <c r="C6" s="11" t="n">
        <v>40000</v>
      </c>
      <c r="D6" s="25">
        <f>IFERROR(C6/$C$15,"")</f>
        <v/>
      </c>
      <c r="E6" s="26" t="inlineStr">
        <is>
          <t>İçerik, teknik düzenleme, bağlantı çalışmaları</t>
        </is>
      </c>
    </row>
    <row r="7">
      <c r="A7" s="23" t="inlineStr">
        <is>
          <t>Web sitesi ve bakım</t>
        </is>
      </c>
      <c r="B7" s="24" t="inlineStr">
        <is>
          <t>Temel</t>
        </is>
      </c>
      <c r="C7" s="11" t="n">
        <v>20000</v>
      </c>
      <c r="D7" s="25">
        <f>IFERROR(C7/$C$15,"")</f>
        <v/>
      </c>
      <c r="E7" s="26" t="inlineStr">
        <is>
          <t>Bakım, hız, içerik güncellemesi</t>
        </is>
      </c>
    </row>
    <row r="8">
      <c r="A8" s="23" t="inlineStr">
        <is>
          <t>Ölçüm ve raporlama</t>
        </is>
      </c>
      <c r="B8" s="24" t="inlineStr">
        <is>
          <t>Temel</t>
        </is>
      </c>
      <c r="C8" s="11" t="n">
        <v>12000</v>
      </c>
      <c r="D8" s="25">
        <f>IFERROR(C8/$C$15,"")</f>
        <v/>
      </c>
      <c r="E8" s="26" t="inlineStr">
        <is>
          <t>Analitik araçları ve raporlama emeği</t>
        </is>
      </c>
    </row>
    <row r="9">
      <c r="A9" s="23" t="inlineStr">
        <is>
          <t>E-posta pazarlaması</t>
        </is>
      </c>
      <c r="B9" s="24" t="inlineStr">
        <is>
          <t>Temel</t>
        </is>
      </c>
      <c r="C9" s="11" t="n">
        <v>12000</v>
      </c>
      <c r="D9" s="25">
        <f>IFERROR(C9/$C$15,"")</f>
        <v/>
      </c>
      <c r="E9" s="26" t="inlineStr">
        <is>
          <t>Araç aboneliği ve içerik</t>
        </is>
      </c>
    </row>
    <row r="10">
      <c r="A10" s="23" t="inlineStr">
        <is>
          <t>Meta reklamları</t>
        </is>
      </c>
      <c r="B10" s="24" t="inlineStr">
        <is>
          <t>Büyüme</t>
        </is>
      </c>
      <c r="C10" s="11" t="n">
        <v>40000</v>
      </c>
      <c r="D10" s="25">
        <f>IFERROR(C10/$C$15,"")</f>
        <v/>
      </c>
      <c r="E10" s="26" t="inlineStr">
        <is>
          <t>Reklam harcaması + görsel/video üretimi</t>
        </is>
      </c>
    </row>
    <row r="11">
      <c r="A11" s="23" t="inlineStr">
        <is>
          <t>İçerik üretimi</t>
        </is>
      </c>
      <c r="B11" s="24" t="inlineStr">
        <is>
          <t>Büyüme</t>
        </is>
      </c>
      <c r="C11" s="11" t="n">
        <v>32000</v>
      </c>
      <c r="D11" s="25">
        <f>IFERROR(C11/$C$15,"")</f>
        <v/>
      </c>
      <c r="E11" s="26" t="inlineStr">
        <is>
          <t>Blog, video, sosyal medya içerikleri</t>
        </is>
      </c>
    </row>
    <row r="12">
      <c r="A12" s="23" t="inlineStr">
        <is>
          <t>Yeni kanal testi</t>
        </is>
      </c>
      <c r="B12" s="24" t="inlineStr">
        <is>
          <t>Deneme</t>
        </is>
      </c>
      <c r="C12" s="11" t="n">
        <v>24000</v>
      </c>
      <c r="D12" s="25">
        <f>IFERROR(C12/$C$15,"")</f>
        <v/>
      </c>
      <c r="E12" s="26" t="inlineStr">
        <is>
          <t>Yeni platform veya format denemesi</t>
        </is>
      </c>
    </row>
    <row r="13">
      <c r="A13" s="23" t="n"/>
      <c r="B13" s="24" t="n"/>
      <c r="C13" s="11" t="n"/>
      <c r="D13" s="25">
        <f>IFERROR(C13/$C$15,"")</f>
        <v/>
      </c>
      <c r="E13" s="26" t="n"/>
    </row>
    <row r="14">
      <c r="A14" s="23" t="n"/>
      <c r="B14" s="24" t="n"/>
      <c r="C14" s="11" t="n"/>
      <c r="D14" s="25">
        <f>IFERROR(C14/$C$15,"")</f>
        <v/>
      </c>
      <c r="E14" s="26" t="n"/>
    </row>
    <row r="15">
      <c r="A15" s="19" t="inlineStr">
        <is>
          <t>Toplam</t>
        </is>
      </c>
      <c r="C15" s="21">
        <f>SUM(C5:C14)</f>
        <v/>
      </c>
      <c r="D15" s="27">
        <f>IFERROR(SUM(D5:D14),"")</f>
        <v/>
      </c>
    </row>
    <row r="16">
      <c r="A16" s="10" t="inlineStr">
        <is>
          <t>Varsayımlardaki bütçeyle fark</t>
        </is>
      </c>
      <c r="C16" s="28">
        <f>C15-Varsayımlar!B10</f>
        <v/>
      </c>
      <c r="E16" s="22">
        <f>IF(C16=0,"Plan bütçeyle uyumlu","Fark var: kanal bütçeleri toplamı yıllık bütçeyle aynı olmalı")</f>
        <v/>
      </c>
    </row>
    <row r="18">
      <c r="A18" s="17" t="inlineStr">
        <is>
          <t>Katman bazında dağılım</t>
        </is>
      </c>
    </row>
    <row r="19" ht="30" customHeight="1">
      <c r="A19" s="9" t="inlineStr">
        <is>
          <t>Katman</t>
        </is>
      </c>
      <c r="B19" s="9" t="inlineStr">
        <is>
          <t>Planlanan tutar (₺)</t>
        </is>
      </c>
      <c r="C19" s="9" t="inlineStr">
        <is>
          <t>Planlanan pay</t>
        </is>
      </c>
      <c r="D19" s="9" t="inlineStr">
        <is>
          <t>Hedef pay</t>
        </is>
      </c>
      <c r="E19" s="9" t="inlineStr">
        <is>
          <t>Fark (puan)</t>
        </is>
      </c>
    </row>
    <row r="20">
      <c r="A20" s="10" t="inlineStr">
        <is>
          <t>Temel</t>
        </is>
      </c>
      <c r="B20" s="29">
        <f>SUMIF($B$5:$B$14,A20,$C$5:$C$14)</f>
        <v/>
      </c>
      <c r="C20" s="30">
        <f>IFERROR(B20/$C$15,0)</f>
        <v/>
      </c>
      <c r="D20" s="30">
        <f>Varsayımlar!B14</f>
        <v/>
      </c>
      <c r="E20" s="31">
        <f>(C20-D20)*100</f>
        <v/>
      </c>
    </row>
    <row r="21">
      <c r="A21" s="10" t="inlineStr">
        <is>
          <t>Büyüme</t>
        </is>
      </c>
      <c r="B21" s="29">
        <f>SUMIF($B$5:$B$14,A21,$C$5:$C$14)</f>
        <v/>
      </c>
      <c r="C21" s="30">
        <f>IFERROR(B21/$C$15,0)</f>
        <v/>
      </c>
      <c r="D21" s="30">
        <f>Varsayımlar!B15</f>
        <v/>
      </c>
      <c r="E21" s="31">
        <f>(C21-D21)*100</f>
        <v/>
      </c>
    </row>
    <row r="22">
      <c r="A22" s="10" t="inlineStr">
        <is>
          <t>Deneme</t>
        </is>
      </c>
      <c r="B22" s="29">
        <f>SUMIF($B$5:$B$14,A22,$C$5:$C$14)</f>
        <v/>
      </c>
      <c r="C22" s="30">
        <f>IFERROR(B22/$C$15,0)</f>
        <v/>
      </c>
      <c r="D22" s="30">
        <f>Varsayımlar!B16</f>
        <v/>
      </c>
      <c r="E22" s="31">
        <f>(C22-D22)*100</f>
        <v/>
      </c>
    </row>
  </sheetData>
  <dataValidations count="1">
    <dataValidation sqref="B5:B14" showDropDown="0" showInputMessage="0" showErrorMessage="0" allowBlank="1" errorTitle="Geçersiz değer" error="Listeden bir değer seçin" type="list">
      <formula1>"Temel,Büyüme,Deneme"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  <col width="22" customWidth="1" min="15" max="15"/>
  </cols>
  <sheetData>
    <row r="1">
      <c r="A1" s="1" t="inlineStr">
        <is>
          <t>Aylık Dağılım</t>
        </is>
      </c>
    </row>
    <row r="2">
      <c r="A2" s="2" t="inlineStr">
        <is>
          <t>Aylık ağırlıkları kendi satış eğrinize göre güncelleyin (toplam %100). Kanal bütçeleri otomatik dağılır.</t>
        </is>
      </c>
    </row>
    <row r="4">
      <c r="A4" s="19" t="inlineStr">
        <is>
          <t>Aylık ağırlık</t>
        </is>
      </c>
      <c r="B4" s="32" t="n">
        <v>0.06</v>
      </c>
      <c r="C4" s="32" t="n">
        <v>0.06</v>
      </c>
      <c r="D4" s="32" t="n">
        <v>0.07000000000000001</v>
      </c>
      <c r="E4" s="32" t="n">
        <v>0.08</v>
      </c>
      <c r="F4" s="32" t="n">
        <v>0.08</v>
      </c>
      <c r="G4" s="32" t="n">
        <v>0.07000000000000001</v>
      </c>
      <c r="H4" s="32" t="n">
        <v>0.06</v>
      </c>
      <c r="I4" s="32" t="n">
        <v>0.06</v>
      </c>
      <c r="J4" s="32" t="n">
        <v>0.09</v>
      </c>
      <c r="K4" s="32" t="n">
        <v>0.1</v>
      </c>
      <c r="L4" s="32" t="n">
        <v>0.14</v>
      </c>
      <c r="M4" s="32" t="n">
        <v>0.13</v>
      </c>
      <c r="N4" s="33">
        <f>SUM(B4:M4)</f>
        <v/>
      </c>
      <c r="O4" s="22">
        <f>IF(ROUND(N4,4)=1,"Tamam","Toplam %100 olmalı")</f>
        <v/>
      </c>
    </row>
    <row r="5" ht="30" customHeight="1">
      <c r="A5" s="9" t="inlineStr">
        <is>
          <t>Kanal</t>
        </is>
      </c>
      <c r="B5" s="9" t="inlineStr">
        <is>
          <t>Ocak</t>
        </is>
      </c>
      <c r="C5" s="9" t="inlineStr">
        <is>
          <t>Şubat</t>
        </is>
      </c>
      <c r="D5" s="9" t="inlineStr">
        <is>
          <t>Mart</t>
        </is>
      </c>
      <c r="E5" s="9" t="inlineStr">
        <is>
          <t>Nisan</t>
        </is>
      </c>
      <c r="F5" s="9" t="inlineStr">
        <is>
          <t>Mayıs</t>
        </is>
      </c>
      <c r="G5" s="9" t="inlineStr">
        <is>
          <t>Haziran</t>
        </is>
      </c>
      <c r="H5" s="9" t="inlineStr">
        <is>
          <t>Temmuz</t>
        </is>
      </c>
      <c r="I5" s="9" t="inlineStr">
        <is>
          <t>Ağustos</t>
        </is>
      </c>
      <c r="J5" s="9" t="inlineStr">
        <is>
          <t>Eylül</t>
        </is>
      </c>
      <c r="K5" s="9" t="inlineStr">
        <is>
          <t>Ekim</t>
        </is>
      </c>
      <c r="L5" s="9" t="inlineStr">
        <is>
          <t>Kasım</t>
        </is>
      </c>
      <c r="M5" s="9" t="inlineStr">
        <is>
          <t>Aralık</t>
        </is>
      </c>
      <c r="N5" s="9" t="inlineStr">
        <is>
          <t>Yıllık toplam</t>
        </is>
      </c>
    </row>
    <row r="6">
      <c r="A6" s="34">
        <f>IF('Kanal Planı'!A5="","",'Kanal Planı'!A5)</f>
        <v/>
      </c>
      <c r="B6" s="35">
        <f>IF($A6="","",'Kanal Planı'!$C5*B$4)</f>
        <v/>
      </c>
      <c r="C6" s="35">
        <f>IF($A6="","",'Kanal Planı'!$C5*C$4)</f>
        <v/>
      </c>
      <c r="D6" s="35">
        <f>IF($A6="","",'Kanal Planı'!$C5*D$4)</f>
        <v/>
      </c>
      <c r="E6" s="35">
        <f>IF($A6="","",'Kanal Planı'!$C5*E$4)</f>
        <v/>
      </c>
      <c r="F6" s="35">
        <f>IF($A6="","",'Kanal Planı'!$C5*F$4)</f>
        <v/>
      </c>
      <c r="G6" s="35">
        <f>IF($A6="","",'Kanal Planı'!$C5*G$4)</f>
        <v/>
      </c>
      <c r="H6" s="35">
        <f>IF($A6="","",'Kanal Planı'!$C5*H$4)</f>
        <v/>
      </c>
      <c r="I6" s="35">
        <f>IF($A6="","",'Kanal Planı'!$C5*I$4)</f>
        <v/>
      </c>
      <c r="J6" s="35">
        <f>IF($A6="","",'Kanal Planı'!$C5*J$4)</f>
        <v/>
      </c>
      <c r="K6" s="35">
        <f>IF($A6="","",'Kanal Planı'!$C5*K$4)</f>
        <v/>
      </c>
      <c r="L6" s="35">
        <f>IF($A6="","",'Kanal Planı'!$C5*L$4)</f>
        <v/>
      </c>
      <c r="M6" s="35">
        <f>IF($A6="","",'Kanal Planı'!$C5*M$4)</f>
        <v/>
      </c>
      <c r="N6" s="36">
        <f>IF($A6="","",SUM(B6:M6))</f>
        <v/>
      </c>
    </row>
    <row r="7">
      <c r="A7" s="34">
        <f>IF('Kanal Planı'!A6="","",'Kanal Planı'!A6)</f>
        <v/>
      </c>
      <c r="B7" s="35">
        <f>IF($A7="","",'Kanal Planı'!$C6*B$4)</f>
        <v/>
      </c>
      <c r="C7" s="35">
        <f>IF($A7="","",'Kanal Planı'!$C6*C$4)</f>
        <v/>
      </c>
      <c r="D7" s="35">
        <f>IF($A7="","",'Kanal Planı'!$C6*D$4)</f>
        <v/>
      </c>
      <c r="E7" s="35">
        <f>IF($A7="","",'Kanal Planı'!$C6*E$4)</f>
        <v/>
      </c>
      <c r="F7" s="35">
        <f>IF($A7="","",'Kanal Planı'!$C6*F$4)</f>
        <v/>
      </c>
      <c r="G7" s="35">
        <f>IF($A7="","",'Kanal Planı'!$C6*G$4)</f>
        <v/>
      </c>
      <c r="H7" s="35">
        <f>IF($A7="","",'Kanal Planı'!$C6*H$4)</f>
        <v/>
      </c>
      <c r="I7" s="35">
        <f>IF($A7="","",'Kanal Planı'!$C6*I$4)</f>
        <v/>
      </c>
      <c r="J7" s="35">
        <f>IF($A7="","",'Kanal Planı'!$C6*J$4)</f>
        <v/>
      </c>
      <c r="K7" s="35">
        <f>IF($A7="","",'Kanal Planı'!$C6*K$4)</f>
        <v/>
      </c>
      <c r="L7" s="35">
        <f>IF($A7="","",'Kanal Planı'!$C6*L$4)</f>
        <v/>
      </c>
      <c r="M7" s="35">
        <f>IF($A7="","",'Kanal Planı'!$C6*M$4)</f>
        <v/>
      </c>
      <c r="N7" s="36">
        <f>IF($A7="","",SUM(B7:M7))</f>
        <v/>
      </c>
    </row>
    <row r="8">
      <c r="A8" s="34">
        <f>IF('Kanal Planı'!A7="","",'Kanal Planı'!A7)</f>
        <v/>
      </c>
      <c r="B8" s="35">
        <f>IF($A8="","",'Kanal Planı'!$C7*B$4)</f>
        <v/>
      </c>
      <c r="C8" s="35">
        <f>IF($A8="","",'Kanal Planı'!$C7*C$4)</f>
        <v/>
      </c>
      <c r="D8" s="35">
        <f>IF($A8="","",'Kanal Planı'!$C7*D$4)</f>
        <v/>
      </c>
      <c r="E8" s="35">
        <f>IF($A8="","",'Kanal Planı'!$C7*E$4)</f>
        <v/>
      </c>
      <c r="F8" s="35">
        <f>IF($A8="","",'Kanal Planı'!$C7*F$4)</f>
        <v/>
      </c>
      <c r="G8" s="35">
        <f>IF($A8="","",'Kanal Planı'!$C7*G$4)</f>
        <v/>
      </c>
      <c r="H8" s="35">
        <f>IF($A8="","",'Kanal Planı'!$C7*H$4)</f>
        <v/>
      </c>
      <c r="I8" s="35">
        <f>IF($A8="","",'Kanal Planı'!$C7*I$4)</f>
        <v/>
      </c>
      <c r="J8" s="35">
        <f>IF($A8="","",'Kanal Planı'!$C7*J$4)</f>
        <v/>
      </c>
      <c r="K8" s="35">
        <f>IF($A8="","",'Kanal Planı'!$C7*K$4)</f>
        <v/>
      </c>
      <c r="L8" s="35">
        <f>IF($A8="","",'Kanal Planı'!$C7*L$4)</f>
        <v/>
      </c>
      <c r="M8" s="35">
        <f>IF($A8="","",'Kanal Planı'!$C7*M$4)</f>
        <v/>
      </c>
      <c r="N8" s="36">
        <f>IF($A8="","",SUM(B8:M8))</f>
        <v/>
      </c>
    </row>
    <row r="9">
      <c r="A9" s="34">
        <f>IF('Kanal Planı'!A8="","",'Kanal Planı'!A8)</f>
        <v/>
      </c>
      <c r="B9" s="35">
        <f>IF($A9="","",'Kanal Planı'!$C8*B$4)</f>
        <v/>
      </c>
      <c r="C9" s="35">
        <f>IF($A9="","",'Kanal Planı'!$C8*C$4)</f>
        <v/>
      </c>
      <c r="D9" s="35">
        <f>IF($A9="","",'Kanal Planı'!$C8*D$4)</f>
        <v/>
      </c>
      <c r="E9" s="35">
        <f>IF($A9="","",'Kanal Planı'!$C8*E$4)</f>
        <v/>
      </c>
      <c r="F9" s="35">
        <f>IF($A9="","",'Kanal Planı'!$C8*F$4)</f>
        <v/>
      </c>
      <c r="G9" s="35">
        <f>IF($A9="","",'Kanal Planı'!$C8*G$4)</f>
        <v/>
      </c>
      <c r="H9" s="35">
        <f>IF($A9="","",'Kanal Planı'!$C8*H$4)</f>
        <v/>
      </c>
      <c r="I9" s="35">
        <f>IF($A9="","",'Kanal Planı'!$C8*I$4)</f>
        <v/>
      </c>
      <c r="J9" s="35">
        <f>IF($A9="","",'Kanal Planı'!$C8*J$4)</f>
        <v/>
      </c>
      <c r="K9" s="35">
        <f>IF($A9="","",'Kanal Planı'!$C8*K$4)</f>
        <v/>
      </c>
      <c r="L9" s="35">
        <f>IF($A9="","",'Kanal Planı'!$C8*L$4)</f>
        <v/>
      </c>
      <c r="M9" s="35">
        <f>IF($A9="","",'Kanal Planı'!$C8*M$4)</f>
        <v/>
      </c>
      <c r="N9" s="36">
        <f>IF($A9="","",SUM(B9:M9))</f>
        <v/>
      </c>
    </row>
    <row r="10">
      <c r="A10" s="34">
        <f>IF('Kanal Planı'!A9="","",'Kanal Planı'!A9)</f>
        <v/>
      </c>
      <c r="B10" s="35">
        <f>IF($A10="","",'Kanal Planı'!$C9*B$4)</f>
        <v/>
      </c>
      <c r="C10" s="35">
        <f>IF($A10="","",'Kanal Planı'!$C9*C$4)</f>
        <v/>
      </c>
      <c r="D10" s="35">
        <f>IF($A10="","",'Kanal Planı'!$C9*D$4)</f>
        <v/>
      </c>
      <c r="E10" s="35">
        <f>IF($A10="","",'Kanal Planı'!$C9*E$4)</f>
        <v/>
      </c>
      <c r="F10" s="35">
        <f>IF($A10="","",'Kanal Planı'!$C9*F$4)</f>
        <v/>
      </c>
      <c r="G10" s="35">
        <f>IF($A10="","",'Kanal Planı'!$C9*G$4)</f>
        <v/>
      </c>
      <c r="H10" s="35">
        <f>IF($A10="","",'Kanal Planı'!$C9*H$4)</f>
        <v/>
      </c>
      <c r="I10" s="35">
        <f>IF($A10="","",'Kanal Planı'!$C9*I$4)</f>
        <v/>
      </c>
      <c r="J10" s="35">
        <f>IF($A10="","",'Kanal Planı'!$C9*J$4)</f>
        <v/>
      </c>
      <c r="K10" s="35">
        <f>IF($A10="","",'Kanal Planı'!$C9*K$4)</f>
        <v/>
      </c>
      <c r="L10" s="35">
        <f>IF($A10="","",'Kanal Planı'!$C9*L$4)</f>
        <v/>
      </c>
      <c r="M10" s="35">
        <f>IF($A10="","",'Kanal Planı'!$C9*M$4)</f>
        <v/>
      </c>
      <c r="N10" s="36">
        <f>IF($A10="","",SUM(B10:M10))</f>
        <v/>
      </c>
    </row>
    <row r="11">
      <c r="A11" s="34">
        <f>IF('Kanal Planı'!A10="","",'Kanal Planı'!A10)</f>
        <v/>
      </c>
      <c r="B11" s="35">
        <f>IF($A11="","",'Kanal Planı'!$C10*B$4)</f>
        <v/>
      </c>
      <c r="C11" s="35">
        <f>IF($A11="","",'Kanal Planı'!$C10*C$4)</f>
        <v/>
      </c>
      <c r="D11" s="35">
        <f>IF($A11="","",'Kanal Planı'!$C10*D$4)</f>
        <v/>
      </c>
      <c r="E11" s="35">
        <f>IF($A11="","",'Kanal Planı'!$C10*E$4)</f>
        <v/>
      </c>
      <c r="F11" s="35">
        <f>IF($A11="","",'Kanal Planı'!$C10*F$4)</f>
        <v/>
      </c>
      <c r="G11" s="35">
        <f>IF($A11="","",'Kanal Planı'!$C10*G$4)</f>
        <v/>
      </c>
      <c r="H11" s="35">
        <f>IF($A11="","",'Kanal Planı'!$C10*H$4)</f>
        <v/>
      </c>
      <c r="I11" s="35">
        <f>IF($A11="","",'Kanal Planı'!$C10*I$4)</f>
        <v/>
      </c>
      <c r="J11" s="35">
        <f>IF($A11="","",'Kanal Planı'!$C10*J$4)</f>
        <v/>
      </c>
      <c r="K11" s="35">
        <f>IF($A11="","",'Kanal Planı'!$C10*K$4)</f>
        <v/>
      </c>
      <c r="L11" s="35">
        <f>IF($A11="","",'Kanal Planı'!$C10*L$4)</f>
        <v/>
      </c>
      <c r="M11" s="35">
        <f>IF($A11="","",'Kanal Planı'!$C10*M$4)</f>
        <v/>
      </c>
      <c r="N11" s="36">
        <f>IF($A11="","",SUM(B11:M11))</f>
        <v/>
      </c>
    </row>
    <row r="12">
      <c r="A12" s="34">
        <f>IF('Kanal Planı'!A11="","",'Kanal Planı'!A11)</f>
        <v/>
      </c>
      <c r="B12" s="35">
        <f>IF($A12="","",'Kanal Planı'!$C11*B$4)</f>
        <v/>
      </c>
      <c r="C12" s="35">
        <f>IF($A12="","",'Kanal Planı'!$C11*C$4)</f>
        <v/>
      </c>
      <c r="D12" s="35">
        <f>IF($A12="","",'Kanal Planı'!$C11*D$4)</f>
        <v/>
      </c>
      <c r="E12" s="35">
        <f>IF($A12="","",'Kanal Planı'!$C11*E$4)</f>
        <v/>
      </c>
      <c r="F12" s="35">
        <f>IF($A12="","",'Kanal Planı'!$C11*F$4)</f>
        <v/>
      </c>
      <c r="G12" s="35">
        <f>IF($A12="","",'Kanal Planı'!$C11*G$4)</f>
        <v/>
      </c>
      <c r="H12" s="35">
        <f>IF($A12="","",'Kanal Planı'!$C11*H$4)</f>
        <v/>
      </c>
      <c r="I12" s="35">
        <f>IF($A12="","",'Kanal Planı'!$C11*I$4)</f>
        <v/>
      </c>
      <c r="J12" s="35">
        <f>IF($A12="","",'Kanal Planı'!$C11*J$4)</f>
        <v/>
      </c>
      <c r="K12" s="35">
        <f>IF($A12="","",'Kanal Planı'!$C11*K$4)</f>
        <v/>
      </c>
      <c r="L12" s="35">
        <f>IF($A12="","",'Kanal Planı'!$C11*L$4)</f>
        <v/>
      </c>
      <c r="M12" s="35">
        <f>IF($A12="","",'Kanal Planı'!$C11*M$4)</f>
        <v/>
      </c>
      <c r="N12" s="36">
        <f>IF($A12="","",SUM(B12:M12))</f>
        <v/>
      </c>
    </row>
    <row r="13">
      <c r="A13" s="34">
        <f>IF('Kanal Planı'!A12="","",'Kanal Planı'!A12)</f>
        <v/>
      </c>
      <c r="B13" s="35">
        <f>IF($A13="","",'Kanal Planı'!$C12*B$4)</f>
        <v/>
      </c>
      <c r="C13" s="35">
        <f>IF($A13="","",'Kanal Planı'!$C12*C$4)</f>
        <v/>
      </c>
      <c r="D13" s="35">
        <f>IF($A13="","",'Kanal Planı'!$C12*D$4)</f>
        <v/>
      </c>
      <c r="E13" s="35">
        <f>IF($A13="","",'Kanal Planı'!$C12*E$4)</f>
        <v/>
      </c>
      <c r="F13" s="35">
        <f>IF($A13="","",'Kanal Planı'!$C12*F$4)</f>
        <v/>
      </c>
      <c r="G13" s="35">
        <f>IF($A13="","",'Kanal Planı'!$C12*G$4)</f>
        <v/>
      </c>
      <c r="H13" s="35">
        <f>IF($A13="","",'Kanal Planı'!$C12*H$4)</f>
        <v/>
      </c>
      <c r="I13" s="35">
        <f>IF($A13="","",'Kanal Planı'!$C12*I$4)</f>
        <v/>
      </c>
      <c r="J13" s="35">
        <f>IF($A13="","",'Kanal Planı'!$C12*J$4)</f>
        <v/>
      </c>
      <c r="K13" s="35">
        <f>IF($A13="","",'Kanal Planı'!$C12*K$4)</f>
        <v/>
      </c>
      <c r="L13" s="35">
        <f>IF($A13="","",'Kanal Planı'!$C12*L$4)</f>
        <v/>
      </c>
      <c r="M13" s="35">
        <f>IF($A13="","",'Kanal Planı'!$C12*M$4)</f>
        <v/>
      </c>
      <c r="N13" s="36">
        <f>IF($A13="","",SUM(B13:M13))</f>
        <v/>
      </c>
    </row>
    <row r="14">
      <c r="A14" s="34">
        <f>IF('Kanal Planı'!A13="","",'Kanal Planı'!A13)</f>
        <v/>
      </c>
      <c r="B14" s="35">
        <f>IF($A14="","",'Kanal Planı'!$C13*B$4)</f>
        <v/>
      </c>
      <c r="C14" s="35">
        <f>IF($A14="","",'Kanal Planı'!$C13*C$4)</f>
        <v/>
      </c>
      <c r="D14" s="35">
        <f>IF($A14="","",'Kanal Planı'!$C13*D$4)</f>
        <v/>
      </c>
      <c r="E14" s="35">
        <f>IF($A14="","",'Kanal Planı'!$C13*E$4)</f>
        <v/>
      </c>
      <c r="F14" s="35">
        <f>IF($A14="","",'Kanal Planı'!$C13*F$4)</f>
        <v/>
      </c>
      <c r="G14" s="35">
        <f>IF($A14="","",'Kanal Planı'!$C13*G$4)</f>
        <v/>
      </c>
      <c r="H14" s="35">
        <f>IF($A14="","",'Kanal Planı'!$C13*H$4)</f>
        <v/>
      </c>
      <c r="I14" s="35">
        <f>IF($A14="","",'Kanal Planı'!$C13*I$4)</f>
        <v/>
      </c>
      <c r="J14" s="35">
        <f>IF($A14="","",'Kanal Planı'!$C13*J$4)</f>
        <v/>
      </c>
      <c r="K14" s="35">
        <f>IF($A14="","",'Kanal Planı'!$C13*K$4)</f>
        <v/>
      </c>
      <c r="L14" s="35">
        <f>IF($A14="","",'Kanal Planı'!$C13*L$4)</f>
        <v/>
      </c>
      <c r="M14" s="35">
        <f>IF($A14="","",'Kanal Planı'!$C13*M$4)</f>
        <v/>
      </c>
      <c r="N14" s="36">
        <f>IF($A14="","",SUM(B14:M14))</f>
        <v/>
      </c>
    </row>
    <row r="15">
      <c r="A15" s="34">
        <f>IF('Kanal Planı'!A14="","",'Kanal Planı'!A14)</f>
        <v/>
      </c>
      <c r="B15" s="35">
        <f>IF($A15="","",'Kanal Planı'!$C14*B$4)</f>
        <v/>
      </c>
      <c r="C15" s="35">
        <f>IF($A15="","",'Kanal Planı'!$C14*C$4)</f>
        <v/>
      </c>
      <c r="D15" s="35">
        <f>IF($A15="","",'Kanal Planı'!$C14*D$4)</f>
        <v/>
      </c>
      <c r="E15" s="35">
        <f>IF($A15="","",'Kanal Planı'!$C14*E$4)</f>
        <v/>
      </c>
      <c r="F15" s="35">
        <f>IF($A15="","",'Kanal Planı'!$C14*F$4)</f>
        <v/>
      </c>
      <c r="G15" s="35">
        <f>IF($A15="","",'Kanal Planı'!$C14*G$4)</f>
        <v/>
      </c>
      <c r="H15" s="35">
        <f>IF($A15="","",'Kanal Planı'!$C14*H$4)</f>
        <v/>
      </c>
      <c r="I15" s="35">
        <f>IF($A15="","",'Kanal Planı'!$C14*I$4)</f>
        <v/>
      </c>
      <c r="J15" s="35">
        <f>IF($A15="","",'Kanal Planı'!$C14*J$4)</f>
        <v/>
      </c>
      <c r="K15" s="35">
        <f>IF($A15="","",'Kanal Planı'!$C14*K$4)</f>
        <v/>
      </c>
      <c r="L15" s="35">
        <f>IF($A15="","",'Kanal Planı'!$C14*L$4)</f>
        <v/>
      </c>
      <c r="M15" s="35">
        <f>IF($A15="","",'Kanal Planı'!$C14*M$4)</f>
        <v/>
      </c>
      <c r="N15" s="36">
        <f>IF($A15="","",SUM(B15:M15))</f>
        <v/>
      </c>
    </row>
    <row r="16">
      <c r="A16" s="19" t="inlineStr">
        <is>
          <t>Aylık toplam</t>
        </is>
      </c>
      <c r="B16" s="36">
        <f>SUM(B6:B15)</f>
        <v/>
      </c>
      <c r="C16" s="36">
        <f>SUM(C6:C15)</f>
        <v/>
      </c>
      <c r="D16" s="36">
        <f>SUM(D6:D15)</f>
        <v/>
      </c>
      <c r="E16" s="36">
        <f>SUM(E6:E15)</f>
        <v/>
      </c>
      <c r="F16" s="36">
        <f>SUM(F6:F15)</f>
        <v/>
      </c>
      <c r="G16" s="36">
        <f>SUM(G6:G15)</f>
        <v/>
      </c>
      <c r="H16" s="36">
        <f>SUM(H6:H15)</f>
        <v/>
      </c>
      <c r="I16" s="36">
        <f>SUM(I6:I15)</f>
        <v/>
      </c>
      <c r="J16" s="36">
        <f>SUM(J6:J15)</f>
        <v/>
      </c>
      <c r="K16" s="36">
        <f>SUM(K6:K15)</f>
        <v/>
      </c>
      <c r="L16" s="36">
        <f>SUM(L6:L15)</f>
        <v/>
      </c>
      <c r="M16" s="36">
        <f>SUM(M6:M15)</f>
        <v/>
      </c>
      <c r="N16" s="36">
        <f>SUM(N6:N15)</f>
        <v/>
      </c>
    </row>
    <row r="18">
      <c r="A18" s="8" t="inlineStr">
        <is>
          <t>Örnek ağırlıklar Kasım ve Aralık dönemini ağırlıklandıran kurgusal bir e-ticaret eğrisidir; kendi satış verinize göre değiştirin.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22" customWidth="1" min="4" max="4"/>
    <col width="14" customWidth="1" min="5" max="5"/>
    <col width="22" customWidth="1" min="6" max="6"/>
    <col width="14" customWidth="1" min="7" max="7"/>
    <col width="10" customWidth="1" min="8" max="8"/>
    <col width="12" customWidth="1" min="9" max="9"/>
    <col width="40" customWidth="1" min="10" max="10"/>
  </cols>
  <sheetData>
    <row r="1">
      <c r="A1" s="1" t="inlineStr">
        <is>
          <t>Aylık Takip</t>
        </is>
      </c>
    </row>
    <row r="2">
      <c r="A2" s="2" t="inlineStr">
        <is>
          <t>Her ay kanal bazında gerçekleşenleri girin. Planlanan tutar "Aylık Dağılım"dan gelir; sapma, ROAS ve CPA otomatik hesaplanır.</t>
        </is>
      </c>
    </row>
    <row r="4" ht="30" customHeight="1">
      <c r="A4" s="9" t="inlineStr">
        <is>
          <t>Ay</t>
        </is>
      </c>
      <c r="B4" s="9" t="inlineStr">
        <is>
          <t>Kanal</t>
        </is>
      </c>
      <c r="C4" s="9" t="inlineStr">
        <is>
          <t>Planlanan (₺)</t>
        </is>
      </c>
      <c r="D4" s="9" t="inlineStr">
        <is>
          <t>Gerçekleşen harcama (₺)</t>
        </is>
      </c>
      <c r="E4" s="9" t="inlineStr">
        <is>
          <t>Gelir (₺)</t>
        </is>
      </c>
      <c r="F4" s="9" t="inlineStr">
        <is>
          <t>Sonuç adedi (satış/lead)</t>
        </is>
      </c>
      <c r="G4" s="9" t="inlineStr">
        <is>
          <t>Sapma (₺)</t>
        </is>
      </c>
      <c r="H4" s="9" t="inlineStr">
        <is>
          <t>ROAS</t>
        </is>
      </c>
      <c r="I4" s="9" t="inlineStr">
        <is>
          <t>CPA (₺)</t>
        </is>
      </c>
      <c r="J4" s="9" t="inlineStr">
        <is>
          <t>Not</t>
        </is>
      </c>
    </row>
    <row r="5">
      <c r="A5" s="24" t="inlineStr">
        <is>
          <t>Ocak</t>
        </is>
      </c>
      <c r="B5" s="23" t="inlineStr">
        <is>
          <t>Google Ads</t>
        </is>
      </c>
      <c r="C5" s="14">
        <f>IFERROR(INDEX('Aylık Dağılım'!$B$6:$M$15,MATCH(B5,'Aylık Dağılım'!$A$6:$A$15,0),MATCH(A5,'Aylık Dağılım'!$B$5:$M$5,0)),"")</f>
        <v/>
      </c>
      <c r="D5" s="37" t="n">
        <v>3800</v>
      </c>
      <c r="E5" s="37" t="n">
        <v>15200</v>
      </c>
      <c r="F5" s="37" t="n">
        <v>38</v>
      </c>
      <c r="G5" s="38">
        <f>IF(OR(C5="",D5=""),"",D5-C5)</f>
        <v/>
      </c>
      <c r="H5" s="39">
        <f>IFERROR(E5/D5,"")</f>
        <v/>
      </c>
      <c r="I5" s="14">
        <f>IFERROR(D5/F5,"")</f>
        <v/>
      </c>
      <c r="J5" s="26" t="inlineStr">
        <is>
          <t>ÖRNEK SATIR: silip kendi verinizi yazın</t>
        </is>
      </c>
    </row>
    <row r="6">
      <c r="A6" s="24" t="n"/>
      <c r="B6" s="23" t="n"/>
      <c r="C6" s="14">
        <f>IFERROR(INDEX('Aylık Dağılım'!$B$6:$M$15,MATCH(B6,'Aylık Dağılım'!$A$6:$A$15,0),MATCH(A6,'Aylık Dağılım'!$B$5:$M$5,0)),"")</f>
        <v/>
      </c>
      <c r="D6" s="37" t="n"/>
      <c r="E6" s="37" t="n"/>
      <c r="F6" s="37" t="n"/>
      <c r="G6" s="38">
        <f>IF(OR(C6="",D6=""),"",D6-C6)</f>
        <v/>
      </c>
      <c r="H6" s="39">
        <f>IFERROR(E6/D6,"")</f>
        <v/>
      </c>
      <c r="I6" s="14">
        <f>IFERROR(D6/F6,"")</f>
        <v/>
      </c>
      <c r="J6" s="26" t="n"/>
    </row>
    <row r="7">
      <c r="A7" s="24" t="n"/>
      <c r="B7" s="23" t="n"/>
      <c r="C7" s="14">
        <f>IFERROR(INDEX('Aylık Dağılım'!$B$6:$M$15,MATCH(B7,'Aylık Dağılım'!$A$6:$A$15,0),MATCH(A7,'Aylık Dağılım'!$B$5:$M$5,0)),"")</f>
        <v/>
      </c>
      <c r="D7" s="37" t="n"/>
      <c r="E7" s="37" t="n"/>
      <c r="F7" s="37" t="n"/>
      <c r="G7" s="38">
        <f>IF(OR(C7="",D7=""),"",D7-C7)</f>
        <v/>
      </c>
      <c r="H7" s="39">
        <f>IFERROR(E7/D7,"")</f>
        <v/>
      </c>
      <c r="I7" s="14">
        <f>IFERROR(D7/F7,"")</f>
        <v/>
      </c>
      <c r="J7" s="26" t="n"/>
    </row>
    <row r="8">
      <c r="A8" s="24" t="n"/>
      <c r="B8" s="23" t="n"/>
      <c r="C8" s="14">
        <f>IFERROR(INDEX('Aylık Dağılım'!$B$6:$M$15,MATCH(B8,'Aylık Dağılım'!$A$6:$A$15,0),MATCH(A8,'Aylık Dağılım'!$B$5:$M$5,0)),"")</f>
        <v/>
      </c>
      <c r="D8" s="37" t="n"/>
      <c r="E8" s="37" t="n"/>
      <c r="F8" s="37" t="n"/>
      <c r="G8" s="38">
        <f>IF(OR(C8="",D8=""),"",D8-C8)</f>
        <v/>
      </c>
      <c r="H8" s="39">
        <f>IFERROR(E8/D8,"")</f>
        <v/>
      </c>
      <c r="I8" s="14">
        <f>IFERROR(D8/F8,"")</f>
        <v/>
      </c>
      <c r="J8" s="26" t="n"/>
    </row>
    <row r="9">
      <c r="A9" s="24" t="n"/>
      <c r="B9" s="23" t="n"/>
      <c r="C9" s="14">
        <f>IFERROR(INDEX('Aylık Dağılım'!$B$6:$M$15,MATCH(B9,'Aylık Dağılım'!$A$6:$A$15,0),MATCH(A9,'Aylık Dağılım'!$B$5:$M$5,0)),"")</f>
        <v/>
      </c>
      <c r="D9" s="37" t="n"/>
      <c r="E9" s="37" t="n"/>
      <c r="F9" s="37" t="n"/>
      <c r="G9" s="38">
        <f>IF(OR(C9="",D9=""),"",D9-C9)</f>
        <v/>
      </c>
      <c r="H9" s="39">
        <f>IFERROR(E9/D9,"")</f>
        <v/>
      </c>
      <c r="I9" s="14">
        <f>IFERROR(D9/F9,"")</f>
        <v/>
      </c>
      <c r="J9" s="26" t="n"/>
    </row>
    <row r="10">
      <c r="A10" s="24" t="n"/>
      <c r="B10" s="23" t="n"/>
      <c r="C10" s="14">
        <f>IFERROR(INDEX('Aylık Dağılım'!$B$6:$M$15,MATCH(B10,'Aylık Dağılım'!$A$6:$A$15,0),MATCH(A10,'Aylık Dağılım'!$B$5:$M$5,0)),"")</f>
        <v/>
      </c>
      <c r="D10" s="37" t="n"/>
      <c r="E10" s="37" t="n"/>
      <c r="F10" s="37" t="n"/>
      <c r="G10" s="38">
        <f>IF(OR(C10="",D10=""),"",D10-C10)</f>
        <v/>
      </c>
      <c r="H10" s="39">
        <f>IFERROR(E10/D10,"")</f>
        <v/>
      </c>
      <c r="I10" s="14">
        <f>IFERROR(D10/F10,"")</f>
        <v/>
      </c>
      <c r="J10" s="26" t="n"/>
    </row>
    <row r="11">
      <c r="A11" s="24" t="n"/>
      <c r="B11" s="23" t="n"/>
      <c r="C11" s="14">
        <f>IFERROR(INDEX('Aylık Dağılım'!$B$6:$M$15,MATCH(B11,'Aylık Dağılım'!$A$6:$A$15,0),MATCH(A11,'Aylık Dağılım'!$B$5:$M$5,0)),"")</f>
        <v/>
      </c>
      <c r="D11" s="37" t="n"/>
      <c r="E11" s="37" t="n"/>
      <c r="F11" s="37" t="n"/>
      <c r="G11" s="38">
        <f>IF(OR(C11="",D11=""),"",D11-C11)</f>
        <v/>
      </c>
      <c r="H11" s="39">
        <f>IFERROR(E11/D11,"")</f>
        <v/>
      </c>
      <c r="I11" s="14">
        <f>IFERROR(D11/F11,"")</f>
        <v/>
      </c>
      <c r="J11" s="26" t="n"/>
    </row>
    <row r="12">
      <c r="A12" s="24" t="n"/>
      <c r="B12" s="23" t="n"/>
      <c r="C12" s="14">
        <f>IFERROR(INDEX('Aylık Dağılım'!$B$6:$M$15,MATCH(B12,'Aylık Dağılım'!$A$6:$A$15,0),MATCH(A12,'Aylık Dağılım'!$B$5:$M$5,0)),"")</f>
        <v/>
      </c>
      <c r="D12" s="37" t="n"/>
      <c r="E12" s="37" t="n"/>
      <c r="F12" s="37" t="n"/>
      <c r="G12" s="38">
        <f>IF(OR(C12="",D12=""),"",D12-C12)</f>
        <v/>
      </c>
      <c r="H12" s="39">
        <f>IFERROR(E12/D12,"")</f>
        <v/>
      </c>
      <c r="I12" s="14">
        <f>IFERROR(D12/F12,"")</f>
        <v/>
      </c>
      <c r="J12" s="26" t="n"/>
    </row>
    <row r="13">
      <c r="A13" s="24" t="n"/>
      <c r="B13" s="23" t="n"/>
      <c r="C13" s="14">
        <f>IFERROR(INDEX('Aylık Dağılım'!$B$6:$M$15,MATCH(B13,'Aylık Dağılım'!$A$6:$A$15,0),MATCH(A13,'Aylık Dağılım'!$B$5:$M$5,0)),"")</f>
        <v/>
      </c>
      <c r="D13" s="37" t="n"/>
      <c r="E13" s="37" t="n"/>
      <c r="F13" s="37" t="n"/>
      <c r="G13" s="38">
        <f>IF(OR(C13="",D13=""),"",D13-C13)</f>
        <v/>
      </c>
      <c r="H13" s="39">
        <f>IFERROR(E13/D13,"")</f>
        <v/>
      </c>
      <c r="I13" s="14">
        <f>IFERROR(D13/F13,"")</f>
        <v/>
      </c>
      <c r="J13" s="26" t="n"/>
    </row>
    <row r="14">
      <c r="A14" s="24" t="n"/>
      <c r="B14" s="23" t="n"/>
      <c r="C14" s="14">
        <f>IFERROR(INDEX('Aylık Dağılım'!$B$6:$M$15,MATCH(B14,'Aylık Dağılım'!$A$6:$A$15,0),MATCH(A14,'Aylık Dağılım'!$B$5:$M$5,0)),"")</f>
        <v/>
      </c>
      <c r="D14" s="37" t="n"/>
      <c r="E14" s="37" t="n"/>
      <c r="F14" s="37" t="n"/>
      <c r="G14" s="38">
        <f>IF(OR(C14="",D14=""),"",D14-C14)</f>
        <v/>
      </c>
      <c r="H14" s="39">
        <f>IFERROR(E14/D14,"")</f>
        <v/>
      </c>
      <c r="I14" s="14">
        <f>IFERROR(D14/F14,"")</f>
        <v/>
      </c>
      <c r="J14" s="26" t="n"/>
    </row>
    <row r="15">
      <c r="A15" s="24" t="n"/>
      <c r="B15" s="23" t="n"/>
      <c r="C15" s="14">
        <f>IFERROR(INDEX('Aylık Dağılım'!$B$6:$M$15,MATCH(B15,'Aylık Dağılım'!$A$6:$A$15,0),MATCH(A15,'Aylık Dağılım'!$B$5:$M$5,0)),"")</f>
        <v/>
      </c>
      <c r="D15" s="37" t="n"/>
      <c r="E15" s="37" t="n"/>
      <c r="F15" s="37" t="n"/>
      <c r="G15" s="38">
        <f>IF(OR(C15="",D15=""),"",D15-C15)</f>
        <v/>
      </c>
      <c r="H15" s="39">
        <f>IFERROR(E15/D15,"")</f>
        <v/>
      </c>
      <c r="I15" s="14">
        <f>IFERROR(D15/F15,"")</f>
        <v/>
      </c>
      <c r="J15" s="26" t="n"/>
    </row>
    <row r="16">
      <c r="A16" s="24" t="n"/>
      <c r="B16" s="23" t="n"/>
      <c r="C16" s="14">
        <f>IFERROR(INDEX('Aylık Dağılım'!$B$6:$M$15,MATCH(B16,'Aylık Dağılım'!$A$6:$A$15,0),MATCH(A16,'Aylık Dağılım'!$B$5:$M$5,0)),"")</f>
        <v/>
      </c>
      <c r="D16" s="37" t="n"/>
      <c r="E16" s="37" t="n"/>
      <c r="F16" s="37" t="n"/>
      <c r="G16" s="38">
        <f>IF(OR(C16="",D16=""),"",D16-C16)</f>
        <v/>
      </c>
      <c r="H16" s="39">
        <f>IFERROR(E16/D16,"")</f>
        <v/>
      </c>
      <c r="I16" s="14">
        <f>IFERROR(D16/F16,"")</f>
        <v/>
      </c>
      <c r="J16" s="26" t="n"/>
    </row>
    <row r="17">
      <c r="A17" s="24" t="n"/>
      <c r="B17" s="23" t="n"/>
      <c r="C17" s="14">
        <f>IFERROR(INDEX('Aylık Dağılım'!$B$6:$M$15,MATCH(B17,'Aylık Dağılım'!$A$6:$A$15,0),MATCH(A17,'Aylık Dağılım'!$B$5:$M$5,0)),"")</f>
        <v/>
      </c>
      <c r="D17" s="37" t="n"/>
      <c r="E17" s="37" t="n"/>
      <c r="F17" s="37" t="n"/>
      <c r="G17" s="38">
        <f>IF(OR(C17="",D17=""),"",D17-C17)</f>
        <v/>
      </c>
      <c r="H17" s="39">
        <f>IFERROR(E17/D17,"")</f>
        <v/>
      </c>
      <c r="I17" s="14">
        <f>IFERROR(D17/F17,"")</f>
        <v/>
      </c>
      <c r="J17" s="26" t="n"/>
    </row>
    <row r="18">
      <c r="A18" s="24" t="n"/>
      <c r="B18" s="23" t="n"/>
      <c r="C18" s="14">
        <f>IFERROR(INDEX('Aylık Dağılım'!$B$6:$M$15,MATCH(B18,'Aylık Dağılım'!$A$6:$A$15,0),MATCH(A18,'Aylık Dağılım'!$B$5:$M$5,0)),"")</f>
        <v/>
      </c>
      <c r="D18" s="37" t="n"/>
      <c r="E18" s="37" t="n"/>
      <c r="F18" s="37" t="n"/>
      <c r="G18" s="38">
        <f>IF(OR(C18="",D18=""),"",D18-C18)</f>
        <v/>
      </c>
      <c r="H18" s="39">
        <f>IFERROR(E18/D18,"")</f>
        <v/>
      </c>
      <c r="I18" s="14">
        <f>IFERROR(D18/F18,"")</f>
        <v/>
      </c>
      <c r="J18" s="26" t="n"/>
    </row>
    <row r="19">
      <c r="A19" s="24" t="n"/>
      <c r="B19" s="23" t="n"/>
      <c r="C19" s="14">
        <f>IFERROR(INDEX('Aylık Dağılım'!$B$6:$M$15,MATCH(B19,'Aylık Dağılım'!$A$6:$A$15,0),MATCH(A19,'Aylık Dağılım'!$B$5:$M$5,0)),"")</f>
        <v/>
      </c>
      <c r="D19" s="37" t="n"/>
      <c r="E19" s="37" t="n"/>
      <c r="F19" s="37" t="n"/>
      <c r="G19" s="38">
        <f>IF(OR(C19="",D19=""),"",D19-C19)</f>
        <v/>
      </c>
      <c r="H19" s="39">
        <f>IFERROR(E19/D19,"")</f>
        <v/>
      </c>
      <c r="I19" s="14">
        <f>IFERROR(D19/F19,"")</f>
        <v/>
      </c>
      <c r="J19" s="26" t="n"/>
    </row>
    <row r="20">
      <c r="A20" s="24" t="n"/>
      <c r="B20" s="23" t="n"/>
      <c r="C20" s="14">
        <f>IFERROR(INDEX('Aylık Dağılım'!$B$6:$M$15,MATCH(B20,'Aylık Dağılım'!$A$6:$A$15,0),MATCH(A20,'Aylık Dağılım'!$B$5:$M$5,0)),"")</f>
        <v/>
      </c>
      <c r="D20" s="37" t="n"/>
      <c r="E20" s="37" t="n"/>
      <c r="F20" s="37" t="n"/>
      <c r="G20" s="38">
        <f>IF(OR(C20="",D20=""),"",D20-C20)</f>
        <v/>
      </c>
      <c r="H20" s="39">
        <f>IFERROR(E20/D20,"")</f>
        <v/>
      </c>
      <c r="I20" s="14">
        <f>IFERROR(D20/F20,"")</f>
        <v/>
      </c>
      <c r="J20" s="26" t="n"/>
    </row>
    <row r="21">
      <c r="A21" s="24" t="n"/>
      <c r="B21" s="23" t="n"/>
      <c r="C21" s="14">
        <f>IFERROR(INDEX('Aylık Dağılım'!$B$6:$M$15,MATCH(B21,'Aylık Dağılım'!$A$6:$A$15,0),MATCH(A21,'Aylık Dağılım'!$B$5:$M$5,0)),"")</f>
        <v/>
      </c>
      <c r="D21" s="37" t="n"/>
      <c r="E21" s="37" t="n"/>
      <c r="F21" s="37" t="n"/>
      <c r="G21" s="38">
        <f>IF(OR(C21="",D21=""),"",D21-C21)</f>
        <v/>
      </c>
      <c r="H21" s="39">
        <f>IFERROR(E21/D21,"")</f>
        <v/>
      </c>
      <c r="I21" s="14">
        <f>IFERROR(D21/F21,"")</f>
        <v/>
      </c>
      <c r="J21" s="26" t="n"/>
    </row>
    <row r="22">
      <c r="A22" s="24" t="n"/>
      <c r="B22" s="23" t="n"/>
      <c r="C22" s="14">
        <f>IFERROR(INDEX('Aylık Dağılım'!$B$6:$M$15,MATCH(B22,'Aylık Dağılım'!$A$6:$A$15,0),MATCH(A22,'Aylık Dağılım'!$B$5:$M$5,0)),"")</f>
        <v/>
      </c>
      <c r="D22" s="37" t="n"/>
      <c r="E22" s="37" t="n"/>
      <c r="F22" s="37" t="n"/>
      <c r="G22" s="38">
        <f>IF(OR(C22="",D22=""),"",D22-C22)</f>
        <v/>
      </c>
      <c r="H22" s="39">
        <f>IFERROR(E22/D22,"")</f>
        <v/>
      </c>
      <c r="I22" s="14">
        <f>IFERROR(D22/F22,"")</f>
        <v/>
      </c>
      <c r="J22" s="26" t="n"/>
    </row>
    <row r="23">
      <c r="A23" s="24" t="n"/>
      <c r="B23" s="23" t="n"/>
      <c r="C23" s="14">
        <f>IFERROR(INDEX('Aylık Dağılım'!$B$6:$M$15,MATCH(B23,'Aylık Dağılım'!$A$6:$A$15,0),MATCH(A23,'Aylık Dağılım'!$B$5:$M$5,0)),"")</f>
        <v/>
      </c>
      <c r="D23" s="37" t="n"/>
      <c r="E23" s="37" t="n"/>
      <c r="F23" s="37" t="n"/>
      <c r="G23" s="38">
        <f>IF(OR(C23="",D23=""),"",D23-C23)</f>
        <v/>
      </c>
      <c r="H23" s="39">
        <f>IFERROR(E23/D23,"")</f>
        <v/>
      </c>
      <c r="I23" s="14">
        <f>IFERROR(D23/F23,"")</f>
        <v/>
      </c>
      <c r="J23" s="26" t="n"/>
    </row>
    <row r="24">
      <c r="A24" s="24" t="n"/>
      <c r="B24" s="23" t="n"/>
      <c r="C24" s="14">
        <f>IFERROR(INDEX('Aylık Dağılım'!$B$6:$M$15,MATCH(B24,'Aylık Dağılım'!$A$6:$A$15,0),MATCH(A24,'Aylık Dağılım'!$B$5:$M$5,0)),"")</f>
        <v/>
      </c>
      <c r="D24" s="37" t="n"/>
      <c r="E24" s="37" t="n"/>
      <c r="F24" s="37" t="n"/>
      <c r="G24" s="38">
        <f>IF(OR(C24="",D24=""),"",D24-C24)</f>
        <v/>
      </c>
      <c r="H24" s="39">
        <f>IFERROR(E24/D24,"")</f>
        <v/>
      </c>
      <c r="I24" s="14">
        <f>IFERROR(D24/F24,"")</f>
        <v/>
      </c>
      <c r="J24" s="26" t="n"/>
    </row>
    <row r="25">
      <c r="A25" s="24" t="n"/>
      <c r="B25" s="23" t="n"/>
      <c r="C25" s="14">
        <f>IFERROR(INDEX('Aylık Dağılım'!$B$6:$M$15,MATCH(B25,'Aylık Dağılım'!$A$6:$A$15,0),MATCH(A25,'Aylık Dağılım'!$B$5:$M$5,0)),"")</f>
        <v/>
      </c>
      <c r="D25" s="37" t="n"/>
      <c r="E25" s="37" t="n"/>
      <c r="F25" s="37" t="n"/>
      <c r="G25" s="38">
        <f>IF(OR(C25="",D25=""),"",D25-C25)</f>
        <v/>
      </c>
      <c r="H25" s="39">
        <f>IFERROR(E25/D25,"")</f>
        <v/>
      </c>
      <c r="I25" s="14">
        <f>IFERROR(D25/F25,"")</f>
        <v/>
      </c>
      <c r="J25" s="26" t="n"/>
    </row>
    <row r="26">
      <c r="A26" s="24" t="n"/>
      <c r="B26" s="23" t="n"/>
      <c r="C26" s="14">
        <f>IFERROR(INDEX('Aylık Dağılım'!$B$6:$M$15,MATCH(B26,'Aylık Dağılım'!$A$6:$A$15,0),MATCH(A26,'Aylık Dağılım'!$B$5:$M$5,0)),"")</f>
        <v/>
      </c>
      <c r="D26" s="37" t="n"/>
      <c r="E26" s="37" t="n"/>
      <c r="F26" s="37" t="n"/>
      <c r="G26" s="38">
        <f>IF(OR(C26="",D26=""),"",D26-C26)</f>
        <v/>
      </c>
      <c r="H26" s="39">
        <f>IFERROR(E26/D26,"")</f>
        <v/>
      </c>
      <c r="I26" s="14">
        <f>IFERROR(D26/F26,"")</f>
        <v/>
      </c>
      <c r="J26" s="26" t="n"/>
    </row>
    <row r="27">
      <c r="A27" s="24" t="n"/>
      <c r="B27" s="23" t="n"/>
      <c r="C27" s="14">
        <f>IFERROR(INDEX('Aylık Dağılım'!$B$6:$M$15,MATCH(B27,'Aylık Dağılım'!$A$6:$A$15,0),MATCH(A27,'Aylık Dağılım'!$B$5:$M$5,0)),"")</f>
        <v/>
      </c>
      <c r="D27" s="37" t="n"/>
      <c r="E27" s="37" t="n"/>
      <c r="F27" s="37" t="n"/>
      <c r="G27" s="38">
        <f>IF(OR(C27="",D27=""),"",D27-C27)</f>
        <v/>
      </c>
      <c r="H27" s="39">
        <f>IFERROR(E27/D27,"")</f>
        <v/>
      </c>
      <c r="I27" s="14">
        <f>IFERROR(D27/F27,"")</f>
        <v/>
      </c>
      <c r="J27" s="26" t="n"/>
    </row>
    <row r="28">
      <c r="A28" s="24" t="n"/>
      <c r="B28" s="23" t="n"/>
      <c r="C28" s="14">
        <f>IFERROR(INDEX('Aylık Dağılım'!$B$6:$M$15,MATCH(B28,'Aylık Dağılım'!$A$6:$A$15,0),MATCH(A28,'Aylık Dağılım'!$B$5:$M$5,0)),"")</f>
        <v/>
      </c>
      <c r="D28" s="37" t="n"/>
      <c r="E28" s="37" t="n"/>
      <c r="F28" s="37" t="n"/>
      <c r="G28" s="38">
        <f>IF(OR(C28="",D28=""),"",D28-C28)</f>
        <v/>
      </c>
      <c r="H28" s="39">
        <f>IFERROR(E28/D28,"")</f>
        <v/>
      </c>
      <c r="I28" s="14">
        <f>IFERROR(D28/F28,"")</f>
        <v/>
      </c>
      <c r="J28" s="26" t="n"/>
    </row>
    <row r="29">
      <c r="A29" s="24" t="n"/>
      <c r="B29" s="23" t="n"/>
      <c r="C29" s="14">
        <f>IFERROR(INDEX('Aylık Dağılım'!$B$6:$M$15,MATCH(B29,'Aylık Dağılım'!$A$6:$A$15,0),MATCH(A29,'Aylık Dağılım'!$B$5:$M$5,0)),"")</f>
        <v/>
      </c>
      <c r="D29" s="37" t="n"/>
      <c r="E29" s="37" t="n"/>
      <c r="F29" s="37" t="n"/>
      <c r="G29" s="38">
        <f>IF(OR(C29="",D29=""),"",D29-C29)</f>
        <v/>
      </c>
      <c r="H29" s="39">
        <f>IFERROR(E29/D29,"")</f>
        <v/>
      </c>
      <c r="I29" s="14">
        <f>IFERROR(D29/F29,"")</f>
        <v/>
      </c>
      <c r="J29" s="26" t="n"/>
    </row>
    <row r="30">
      <c r="A30" s="24" t="n"/>
      <c r="B30" s="23" t="n"/>
      <c r="C30" s="14">
        <f>IFERROR(INDEX('Aylık Dağılım'!$B$6:$M$15,MATCH(B30,'Aylık Dağılım'!$A$6:$A$15,0),MATCH(A30,'Aylık Dağılım'!$B$5:$M$5,0)),"")</f>
        <v/>
      </c>
      <c r="D30" s="37" t="n"/>
      <c r="E30" s="37" t="n"/>
      <c r="F30" s="37" t="n"/>
      <c r="G30" s="38">
        <f>IF(OR(C30="",D30=""),"",D30-C30)</f>
        <v/>
      </c>
      <c r="H30" s="39">
        <f>IFERROR(E30/D30,"")</f>
        <v/>
      </c>
      <c r="I30" s="14">
        <f>IFERROR(D30/F30,"")</f>
        <v/>
      </c>
      <c r="J30" s="26" t="n"/>
    </row>
    <row r="31">
      <c r="A31" s="24" t="n"/>
      <c r="B31" s="23" t="n"/>
      <c r="C31" s="14">
        <f>IFERROR(INDEX('Aylık Dağılım'!$B$6:$M$15,MATCH(B31,'Aylık Dağılım'!$A$6:$A$15,0),MATCH(A31,'Aylık Dağılım'!$B$5:$M$5,0)),"")</f>
        <v/>
      </c>
      <c r="D31" s="37" t="n"/>
      <c r="E31" s="37" t="n"/>
      <c r="F31" s="37" t="n"/>
      <c r="G31" s="38">
        <f>IF(OR(C31="",D31=""),"",D31-C31)</f>
        <v/>
      </c>
      <c r="H31" s="39">
        <f>IFERROR(E31/D31,"")</f>
        <v/>
      </c>
      <c r="I31" s="14">
        <f>IFERROR(D31/F31,"")</f>
        <v/>
      </c>
      <c r="J31" s="26" t="n"/>
    </row>
    <row r="32">
      <c r="A32" s="24" t="n"/>
      <c r="B32" s="23" t="n"/>
      <c r="C32" s="14">
        <f>IFERROR(INDEX('Aylık Dağılım'!$B$6:$M$15,MATCH(B32,'Aylık Dağılım'!$A$6:$A$15,0),MATCH(A32,'Aylık Dağılım'!$B$5:$M$5,0)),"")</f>
        <v/>
      </c>
      <c r="D32" s="37" t="n"/>
      <c r="E32" s="37" t="n"/>
      <c r="F32" s="37" t="n"/>
      <c r="G32" s="38">
        <f>IF(OR(C32="",D32=""),"",D32-C32)</f>
        <v/>
      </c>
      <c r="H32" s="39">
        <f>IFERROR(E32/D32,"")</f>
        <v/>
      </c>
      <c r="I32" s="14">
        <f>IFERROR(D32/F32,"")</f>
        <v/>
      </c>
      <c r="J32" s="26" t="n"/>
    </row>
    <row r="33">
      <c r="A33" s="24" t="n"/>
      <c r="B33" s="23" t="n"/>
      <c r="C33" s="14">
        <f>IFERROR(INDEX('Aylık Dağılım'!$B$6:$M$15,MATCH(B33,'Aylık Dağılım'!$A$6:$A$15,0),MATCH(A33,'Aylık Dağılım'!$B$5:$M$5,0)),"")</f>
        <v/>
      </c>
      <c r="D33" s="37" t="n"/>
      <c r="E33" s="37" t="n"/>
      <c r="F33" s="37" t="n"/>
      <c r="G33" s="38">
        <f>IF(OR(C33="",D33=""),"",D33-C33)</f>
        <v/>
      </c>
      <c r="H33" s="39">
        <f>IFERROR(E33/D33,"")</f>
        <v/>
      </c>
      <c r="I33" s="14">
        <f>IFERROR(D33/F33,"")</f>
        <v/>
      </c>
      <c r="J33" s="26" t="n"/>
    </row>
    <row r="34">
      <c r="A34" s="24" t="n"/>
      <c r="B34" s="23" t="n"/>
      <c r="C34" s="14">
        <f>IFERROR(INDEX('Aylık Dağılım'!$B$6:$M$15,MATCH(B34,'Aylık Dağılım'!$A$6:$A$15,0),MATCH(A34,'Aylık Dağılım'!$B$5:$M$5,0)),"")</f>
        <v/>
      </c>
      <c r="D34" s="37" t="n"/>
      <c r="E34" s="37" t="n"/>
      <c r="F34" s="37" t="n"/>
      <c r="G34" s="38">
        <f>IF(OR(C34="",D34=""),"",D34-C34)</f>
        <v/>
      </c>
      <c r="H34" s="39">
        <f>IFERROR(E34/D34,"")</f>
        <v/>
      </c>
      <c r="I34" s="14">
        <f>IFERROR(D34/F34,"")</f>
        <v/>
      </c>
      <c r="J34" s="26" t="n"/>
    </row>
    <row r="35">
      <c r="A35" s="24" t="n"/>
      <c r="B35" s="23" t="n"/>
      <c r="C35" s="14">
        <f>IFERROR(INDEX('Aylık Dağılım'!$B$6:$M$15,MATCH(B35,'Aylık Dağılım'!$A$6:$A$15,0),MATCH(A35,'Aylık Dağılım'!$B$5:$M$5,0)),"")</f>
        <v/>
      </c>
      <c r="D35" s="37" t="n"/>
      <c r="E35" s="37" t="n"/>
      <c r="F35" s="37" t="n"/>
      <c r="G35" s="38">
        <f>IF(OR(C35="",D35=""),"",D35-C35)</f>
        <v/>
      </c>
      <c r="H35" s="39">
        <f>IFERROR(E35/D35,"")</f>
        <v/>
      </c>
      <c r="I35" s="14">
        <f>IFERROR(D35/F35,"")</f>
        <v/>
      </c>
      <c r="J35" s="26" t="n"/>
    </row>
    <row r="36">
      <c r="A36" s="24" t="n"/>
      <c r="B36" s="23" t="n"/>
      <c r="C36" s="14">
        <f>IFERROR(INDEX('Aylık Dağılım'!$B$6:$M$15,MATCH(B36,'Aylık Dağılım'!$A$6:$A$15,0),MATCH(A36,'Aylık Dağılım'!$B$5:$M$5,0)),"")</f>
        <v/>
      </c>
      <c r="D36" s="37" t="n"/>
      <c r="E36" s="37" t="n"/>
      <c r="F36" s="37" t="n"/>
      <c r="G36" s="38">
        <f>IF(OR(C36="",D36=""),"",D36-C36)</f>
        <v/>
      </c>
      <c r="H36" s="39">
        <f>IFERROR(E36/D36,"")</f>
        <v/>
      </c>
      <c r="I36" s="14">
        <f>IFERROR(D36/F36,"")</f>
        <v/>
      </c>
      <c r="J36" s="26" t="n"/>
    </row>
    <row r="37">
      <c r="A37" s="24" t="n"/>
      <c r="B37" s="23" t="n"/>
      <c r="C37" s="14">
        <f>IFERROR(INDEX('Aylık Dağılım'!$B$6:$M$15,MATCH(B37,'Aylık Dağılım'!$A$6:$A$15,0),MATCH(A37,'Aylık Dağılım'!$B$5:$M$5,0)),"")</f>
        <v/>
      </c>
      <c r="D37" s="37" t="n"/>
      <c r="E37" s="37" t="n"/>
      <c r="F37" s="37" t="n"/>
      <c r="G37" s="38">
        <f>IF(OR(C37="",D37=""),"",D37-C37)</f>
        <v/>
      </c>
      <c r="H37" s="39">
        <f>IFERROR(E37/D37,"")</f>
        <v/>
      </c>
      <c r="I37" s="14">
        <f>IFERROR(D37/F37,"")</f>
        <v/>
      </c>
      <c r="J37" s="26" t="n"/>
    </row>
    <row r="38">
      <c r="A38" s="24" t="n"/>
      <c r="B38" s="23" t="n"/>
      <c r="C38" s="14">
        <f>IFERROR(INDEX('Aylık Dağılım'!$B$6:$M$15,MATCH(B38,'Aylık Dağılım'!$A$6:$A$15,0),MATCH(A38,'Aylık Dağılım'!$B$5:$M$5,0)),"")</f>
        <v/>
      </c>
      <c r="D38" s="37" t="n"/>
      <c r="E38" s="37" t="n"/>
      <c r="F38" s="37" t="n"/>
      <c r="G38" s="38">
        <f>IF(OR(C38="",D38=""),"",D38-C38)</f>
        <v/>
      </c>
      <c r="H38" s="39">
        <f>IFERROR(E38/D38,"")</f>
        <v/>
      </c>
      <c r="I38" s="14">
        <f>IFERROR(D38/F38,"")</f>
        <v/>
      </c>
      <c r="J38" s="26" t="n"/>
    </row>
    <row r="39">
      <c r="A39" s="24" t="n"/>
      <c r="B39" s="23" t="n"/>
      <c r="C39" s="14">
        <f>IFERROR(INDEX('Aylık Dağılım'!$B$6:$M$15,MATCH(B39,'Aylık Dağılım'!$A$6:$A$15,0),MATCH(A39,'Aylık Dağılım'!$B$5:$M$5,0)),"")</f>
        <v/>
      </c>
      <c r="D39" s="37" t="n"/>
      <c r="E39" s="37" t="n"/>
      <c r="F39" s="37" t="n"/>
      <c r="G39" s="38">
        <f>IF(OR(C39="",D39=""),"",D39-C39)</f>
        <v/>
      </c>
      <c r="H39" s="39">
        <f>IFERROR(E39/D39,"")</f>
        <v/>
      </c>
      <c r="I39" s="14">
        <f>IFERROR(D39/F39,"")</f>
        <v/>
      </c>
      <c r="J39" s="26" t="n"/>
    </row>
    <row r="40">
      <c r="A40" s="24" t="n"/>
      <c r="B40" s="23" t="n"/>
      <c r="C40" s="14">
        <f>IFERROR(INDEX('Aylık Dağılım'!$B$6:$M$15,MATCH(B40,'Aylık Dağılım'!$A$6:$A$15,0),MATCH(A40,'Aylık Dağılım'!$B$5:$M$5,0)),"")</f>
        <v/>
      </c>
      <c r="D40" s="37" t="n"/>
      <c r="E40" s="37" t="n"/>
      <c r="F40" s="37" t="n"/>
      <c r="G40" s="38">
        <f>IF(OR(C40="",D40=""),"",D40-C40)</f>
        <v/>
      </c>
      <c r="H40" s="39">
        <f>IFERROR(E40/D40,"")</f>
        <v/>
      </c>
      <c r="I40" s="14">
        <f>IFERROR(D40/F40,"")</f>
        <v/>
      </c>
      <c r="J40" s="26" t="n"/>
    </row>
    <row r="42">
      <c r="A42" s="19" t="inlineStr">
        <is>
          <t>Toplam</t>
        </is>
      </c>
      <c r="C42" s="36">
        <f>SUM(C5:C40)</f>
        <v/>
      </c>
      <c r="D42" s="36">
        <f>SUM(D5:D40)</f>
        <v/>
      </c>
      <c r="E42" s="36">
        <f>SUM(E5:E40)</f>
        <v/>
      </c>
      <c r="F42" s="36">
        <f>SUM(F5:F40)</f>
        <v/>
      </c>
      <c r="H42" s="40">
        <f>IFERROR(E42/D42,"")</f>
        <v/>
      </c>
      <c r="I42" s="36">
        <f>IFERROR(D42/F42,"")</f>
        <v/>
      </c>
      <c r="J42" s="22">
        <f>IF(H42="","",IF(H42&gt;=Varsayımlar!B9,"Toplam ROAS başabaş noktasının üzerinde","Toplam ROAS başabaş noktasının altında"))</f>
        <v/>
      </c>
    </row>
  </sheetData>
  <dataValidations count="2">
    <dataValidation sqref="A5:A40" showDropDown="0" showInputMessage="0" showErrorMessage="0" allowBlank="1" errorTitle="Geçersiz değer" error="Listeden bir değer seçin" type="list">
      <formula1>"Ocak,Şubat,Mart,Nisan,Mayıs,Haziran,Temmuz,Ağustos,Eylül,Ekim,Kasım,Aralık"</formula1>
    </dataValidation>
    <dataValidation sqref="B5:B40" showDropDown="0" showInputMessage="0" showErrorMessage="0" allowBlank="1" errorTitle="Geçersiz değer" error="Listeden bir değer seçin" type="list">
      <formula1>'Kanal Planı'!$A$5:$A$14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2026-10-05T06:13:23Z</dcterms:created>
  <dcterms:modified xmlns:dcterms="http://purl.org/dc/terms/" xmlns:xsi="http://www.w3.org/2001/XMLSchema-instance" xsi:type="dcterms:W3CDTF">2026-10-05T06:13:23Z</dcterms:modified>
</cp:coreProperties>
</file>